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ữ liệu\NHIỆM VỤ VĂN PHÒNG\Tài liệu HĐND NĂM 2025\Báo cáo tăng thu tiết kiệm chi\"/>
    </mc:Choice>
  </mc:AlternateContent>
  <xr:revisionPtr revIDLastSave="0" documentId="13_ncr:1_{50416642-4820-47CA-B500-EBD2D038A2C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Thu vuot Tien SDD" sheetId="3" r:id="rId1"/>
    <sheet name="DM MUA SAM" sheetId="6" state="hidden" r:id="rId2"/>
    <sheet name="PL CN con NV chi" sheetId="4" r:id="rId3"/>
    <sheet name="Tiet kiem 5%" sheetId="7" r:id="rId4"/>
  </sheets>
  <definedNames>
    <definedName name="_xlnm.Print_Titles" localSheetId="2">'PL CN con NV chi'!$5:$5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12" i="3" s="1"/>
  <c r="H5" i="3"/>
  <c r="C6" i="4"/>
  <c r="C20" i="4"/>
  <c r="C19" i="4"/>
  <c r="C17" i="4"/>
  <c r="C14" i="4"/>
  <c r="A3" i="4"/>
  <c r="C15" i="4" l="1"/>
  <c r="C13" i="4" l="1"/>
  <c r="C22" i="4" s="1"/>
  <c r="C16" i="4"/>
  <c r="C11" i="3"/>
  <c r="C10" i="3"/>
  <c r="A3" i="7"/>
  <c r="C7" i="7"/>
  <c r="F31" i="6" l="1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 l="1"/>
  <c r="F17" i="6"/>
  <c r="F1" i="6" s="1"/>
  <c r="G2" i="6"/>
</calcChain>
</file>

<file path=xl/sharedStrings.xml><?xml version="1.0" encoding="utf-8"?>
<sst xmlns="http://schemas.openxmlformats.org/spreadsheetml/2006/main" count="125" uniqueCount="79">
  <si>
    <t>STT</t>
  </si>
  <si>
    <t>Máy tính xách tay</t>
  </si>
  <si>
    <t>Cái</t>
  </si>
  <si>
    <t xml:space="preserve">Máy tính để bàn </t>
  </si>
  <si>
    <t>bộ</t>
  </si>
  <si>
    <t>Máy in</t>
  </si>
  <si>
    <t>Bộ</t>
  </si>
  <si>
    <t>Máy Photocopy</t>
  </si>
  <si>
    <t>Máy điều hoà nhiệt độ</t>
  </si>
  <si>
    <t>Tủ hồ sơ</t>
  </si>
  <si>
    <t>Bàn ghế hội trường</t>
  </si>
  <si>
    <t>Âm Thanh Hội trường</t>
  </si>
  <si>
    <t>Bàn ghế làm việc</t>
  </si>
  <si>
    <t>Bàn ghế tiếp công dân</t>
  </si>
  <si>
    <t>Máy Scan</t>
  </si>
  <si>
    <t>Sửa chữa hệ thống điện xã Hiệp Hưng</t>
  </si>
  <si>
    <t>Kệ hồ sơ</t>
  </si>
  <si>
    <t>I</t>
  </si>
  <si>
    <t>CẤP XÃ</t>
  </si>
  <si>
    <t>Dự kiến phát sinh</t>
  </si>
  <si>
    <t>II</t>
  </si>
  <si>
    <t>NGÀNH HUYỆN</t>
  </si>
  <si>
    <t>Âm thanh sự kiện TTVHTT-ĐTT</t>
  </si>
  <si>
    <t xml:space="preserve">Máy Quay phim </t>
  </si>
  <si>
    <t>Đàn Oran</t>
  </si>
  <si>
    <t>Máy chiếu</t>
  </si>
  <si>
    <t>Kệ sách</t>
  </si>
  <si>
    <t>Máy giặt</t>
  </si>
  <si>
    <t>Màn hình Led lớn</t>
  </si>
  <si>
    <t>IV</t>
  </si>
  <si>
    <t xml:space="preserve">Phân bổ phát sinh ngoài dự toán </t>
  </si>
  <si>
    <t xml:space="preserve">TỔNG CỘNG </t>
  </si>
  <si>
    <t>Sự nghiệp kinh tế</t>
  </si>
  <si>
    <t>TỔNG CỘNG</t>
  </si>
  <si>
    <t>KINH PHÍ CHUYỂN NGUỒN CÒN NHIỆM VỤ CHI</t>
  </si>
  <si>
    <t>ĐVT: đồng</t>
  </si>
  <si>
    <t>Nội dung</t>
  </si>
  <si>
    <t>Kinh phí</t>
  </si>
  <si>
    <t>Vốn đầu tư xây dựng cơ bản</t>
  </si>
  <si>
    <t>Ghi chú</t>
  </si>
  <si>
    <t>1</t>
  </si>
  <si>
    <t>3</t>
  </si>
  <si>
    <t>4</t>
  </si>
  <si>
    <t>5</t>
  </si>
  <si>
    <t>2</t>
  </si>
  <si>
    <t>6</t>
  </si>
  <si>
    <t>ĐVT: Đồng</t>
  </si>
  <si>
    <t>Kinh phí trợ cấp tết đối tượng chính sách</t>
  </si>
  <si>
    <t>Kinh phí chúc thọ, mừng thọ</t>
  </si>
  <si>
    <t>Kinh phí ngày thương binh liệt sĩ</t>
  </si>
  <si>
    <t>Kinh phí cai nghiệm ma túy</t>
  </si>
  <si>
    <t>Kinh phí thực hiện NQ số 10</t>
  </si>
  <si>
    <t>Vốn CTMTQG năm 2024 (Công an)</t>
  </si>
  <si>
    <t>Các chế độ chính sách (NĐ 20, tiền điện, trẻ 3-5 tuổi, TTLT 42, NĐ 81, BHYT…)</t>
  </si>
  <si>
    <t>KINH PHÍ CHUYỂN NGUỒN THU VƯỢT VÀ THU VƯỢT TIỀN SỬ DỤNG ĐẤT</t>
  </si>
  <si>
    <t>Thu vượt tiền sử dụng đất năm 2024</t>
  </si>
  <si>
    <t>Thu vượt năm 2024</t>
  </si>
  <si>
    <t>KINH PHÍ TIẾT KIỆM CHI 5%</t>
  </si>
  <si>
    <t xml:space="preserve"> - Trích 70% làm lương</t>
  </si>
  <si>
    <t xml:space="preserve"> - Thu vượt còn lại 30%</t>
  </si>
  <si>
    <t>Bằng chữ: Năm mươi bốn tỷ năm trăm hai mươi triệu một trăm năm mươi hai ngàn năm trăm chín mươi 
hai đồng</t>
  </si>
  <si>
    <t>Bằng chữ: Một tỷ tám trăm tám mươi tám triệu bảy trăm bốn mươi chín ngàn đồng.</t>
  </si>
  <si>
    <t>Sơn sửa trụ sở UBND 
huyện 1,2 tỷ đồng</t>
  </si>
  <si>
    <t>Bằng chữ: Năm mươi bốn tỷ chín trăm chín mươi chín triệu bốn trăm ba mươi chín ngàn hai trăm sáu mươi mốt đồng</t>
  </si>
  <si>
    <t>III</t>
  </si>
  <si>
    <t>Kinh phí chương trình mục tiêu quốc gia</t>
  </si>
  <si>
    <t>Kinh phí các nhiệm vụ có mục tiêu</t>
  </si>
  <si>
    <t>Kinh phí sự nghiệp môi trường</t>
  </si>
  <si>
    <t>Sự nghiệp giáo dục</t>
  </si>
  <si>
    <t xml:space="preserve">Kinh phí 10% đo đạc lập bảng đồ sử dụng đất </t>
  </si>
  <si>
    <t>Thu tiền bảo vệ và phát triển đất trồng lúa</t>
  </si>
  <si>
    <t>Phụ lục số 01</t>
  </si>
  <si>
    <t>Phụ lục số 02</t>
  </si>
  <si>
    <t>Phụ lục số 03</t>
  </si>
  <si>
    <t>Kinh phí tiết kiệm chi 5% của các đơn vị ngành huyện 
(thực hiện xóa nhà tạm, nhà dột nát trên địa bàn huyện)</t>
  </si>
  <si>
    <t xml:space="preserve"> - Bố trí các công trình đầu tư xây dựng cơ bản</t>
  </si>
  <si>
    <t xml:space="preserve"> - Bố trí cấp vốn ủy thác cho NHCSXH huyện Phụng Hiệp cho hộ nghèo, hộ chính sách vay</t>
  </si>
  <si>
    <t>(Đính kèm Báo cáo số:          /BC-UBND ngày       tháng      năm 2025 của UBND huyện Phụng Hiệp)</t>
  </si>
  <si>
    <t>Kinh phí thực hiện các chế độ chính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</si>
</sst>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/>
    <xf numFmtId="164" fontId="8" fillId="0" borderId="1" xfId="1" applyNumberFormat="1" applyFont="1" applyBorder="1"/>
    <xf numFmtId="164" fontId="7" fillId="0" borderId="0" xfId="0" applyNumberFormat="1" applyFont="1"/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8" fillId="0" borderId="0" xfId="0" applyFont="1"/>
    <xf numFmtId="164" fontId="7" fillId="0" borderId="1" xfId="1" applyNumberFormat="1" applyFont="1" applyBorder="1" applyAlignment="1">
      <alignment horizontal="left"/>
    </xf>
    <xf numFmtId="0" fontId="6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wrapText="1"/>
    </xf>
    <xf numFmtId="164" fontId="3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11" fillId="0" borderId="1" xfId="4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1" xfId="1" applyNumberFormat="1" applyFont="1" applyFill="1" applyBorder="1"/>
    <xf numFmtId="0" fontId="12" fillId="0" borderId="1" xfId="4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H30"/>
  <sheetViews>
    <sheetView workbookViewId="0">
      <selection activeCell="B8" sqref="B8"/>
    </sheetView>
  </sheetViews>
  <sheetFormatPr defaultColWidth="8.85546875" defaultRowHeight="18.75" x14ac:dyDescent="0.3"/>
  <cols>
    <col min="1" max="1" width="8.85546875" style="7"/>
    <col min="2" max="2" width="68.5703125" style="1" customWidth="1"/>
    <col min="3" max="3" width="21.85546875" style="1" customWidth="1"/>
    <col min="4" max="4" width="19.28515625" style="1" customWidth="1"/>
    <col min="5" max="7" width="8.85546875" style="1"/>
    <col min="8" max="8" width="25.7109375" style="1" bestFit="1" customWidth="1"/>
    <col min="9" max="16384" width="8.85546875" style="1"/>
  </cols>
  <sheetData>
    <row r="1" spans="1:8" ht="27.75" customHeight="1" x14ac:dyDescent="0.35">
      <c r="A1" s="4"/>
      <c r="B1" s="4"/>
      <c r="C1" s="4"/>
      <c r="D1" s="44" t="s">
        <v>71</v>
      </c>
    </row>
    <row r="2" spans="1:8" ht="27.75" customHeight="1" x14ac:dyDescent="0.3">
      <c r="A2" s="47" t="s">
        <v>54</v>
      </c>
      <c r="B2" s="47"/>
      <c r="C2" s="47"/>
      <c r="D2" s="47"/>
    </row>
    <row r="3" spans="1:8" ht="39" customHeight="1" x14ac:dyDescent="0.3">
      <c r="A3" s="48" t="s">
        <v>77</v>
      </c>
      <c r="B3" s="49"/>
      <c r="C3" s="49"/>
      <c r="D3" s="49"/>
    </row>
    <row r="4" spans="1:8" ht="29.25" customHeight="1" x14ac:dyDescent="0.3">
      <c r="D4" s="22" t="s">
        <v>35</v>
      </c>
    </row>
    <row r="5" spans="1:8" ht="29.1" customHeight="1" x14ac:dyDescent="0.3">
      <c r="A5" s="6" t="s">
        <v>0</v>
      </c>
      <c r="B5" s="6" t="s">
        <v>36</v>
      </c>
      <c r="C5" s="6" t="s">
        <v>37</v>
      </c>
      <c r="D5" s="6" t="s">
        <v>39</v>
      </c>
      <c r="H5" s="33">
        <f>(34896997130-3500000000)</f>
        <v>31396997130</v>
      </c>
    </row>
    <row r="6" spans="1:8" ht="29.1" customHeight="1" x14ac:dyDescent="0.3">
      <c r="A6" s="29" t="s">
        <v>40</v>
      </c>
      <c r="B6" s="32" t="s">
        <v>55</v>
      </c>
      <c r="C6" s="33">
        <f>SUM(C7:C8)</f>
        <v>31396997130</v>
      </c>
      <c r="D6" s="30"/>
    </row>
    <row r="7" spans="1:8" ht="29.1" customHeight="1" x14ac:dyDescent="0.3">
      <c r="A7" s="29"/>
      <c r="B7" s="32" t="s">
        <v>75</v>
      </c>
      <c r="C7" s="33">
        <v>29396997130</v>
      </c>
      <c r="D7" s="30"/>
    </row>
    <row r="8" spans="1:8" ht="53.25" customHeight="1" x14ac:dyDescent="0.3">
      <c r="A8" s="29"/>
      <c r="B8" s="46" t="s">
        <v>76</v>
      </c>
      <c r="C8" s="33">
        <v>2000000000</v>
      </c>
      <c r="D8" s="30"/>
    </row>
    <row r="9" spans="1:8" ht="29.1" customHeight="1" x14ac:dyDescent="0.3">
      <c r="A9" s="29" t="s">
        <v>44</v>
      </c>
      <c r="B9" s="32" t="s">
        <v>56</v>
      </c>
      <c r="C9" s="33">
        <v>23123155462</v>
      </c>
      <c r="D9" s="30"/>
    </row>
    <row r="10" spans="1:8" ht="29.1" customHeight="1" x14ac:dyDescent="0.3">
      <c r="A10" s="29"/>
      <c r="B10" s="32" t="s">
        <v>58</v>
      </c>
      <c r="C10" s="33">
        <f>C9*70%</f>
        <v>16186208823.4</v>
      </c>
      <c r="D10" s="30"/>
    </row>
    <row r="11" spans="1:8" ht="29.1" customHeight="1" x14ac:dyDescent="0.3">
      <c r="A11" s="29"/>
      <c r="B11" s="32" t="s">
        <v>59</v>
      </c>
      <c r="C11" s="33">
        <f>C9*30%</f>
        <v>6936946638.5999994</v>
      </c>
      <c r="D11" s="30"/>
    </row>
    <row r="12" spans="1:8" s="4" customFormat="1" ht="29.1" customHeight="1" x14ac:dyDescent="0.3">
      <c r="A12" s="6"/>
      <c r="B12" s="6" t="s">
        <v>31</v>
      </c>
      <c r="C12" s="19">
        <f>C6+C9</f>
        <v>54520152592</v>
      </c>
      <c r="D12" s="20"/>
      <c r="H12" s="26"/>
    </row>
    <row r="13" spans="1:8" x14ac:dyDescent="0.3">
      <c r="C13" s="2"/>
    </row>
    <row r="14" spans="1:8" ht="46.9" customHeight="1" x14ac:dyDescent="0.3">
      <c r="A14" s="50" t="s">
        <v>60</v>
      </c>
      <c r="B14" s="51"/>
      <c r="C14" s="51"/>
      <c r="D14" s="51"/>
      <c r="H14" s="4"/>
    </row>
    <row r="15" spans="1:8" x14ac:dyDescent="0.3">
      <c r="B15" s="3"/>
      <c r="C15" s="2"/>
      <c r="H15" s="25"/>
    </row>
    <row r="16" spans="1:8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  <row r="20" spans="3:3" x14ac:dyDescent="0.3">
      <c r="C20" s="2"/>
    </row>
    <row r="21" spans="3:3" x14ac:dyDescent="0.3">
      <c r="C21" s="2"/>
    </row>
    <row r="22" spans="3:3" x14ac:dyDescent="0.3">
      <c r="C22" s="2"/>
    </row>
    <row r="23" spans="3:3" x14ac:dyDescent="0.3">
      <c r="C23" s="2"/>
    </row>
    <row r="24" spans="3:3" x14ac:dyDescent="0.3">
      <c r="C24" s="2"/>
    </row>
    <row r="25" spans="3:3" x14ac:dyDescent="0.3">
      <c r="C25" s="2"/>
    </row>
    <row r="26" spans="3:3" x14ac:dyDescent="0.3">
      <c r="C26" s="2"/>
    </row>
    <row r="27" spans="3:3" x14ac:dyDescent="0.3">
      <c r="C27" s="2"/>
    </row>
    <row r="28" spans="3:3" x14ac:dyDescent="0.3">
      <c r="C28" s="2"/>
    </row>
    <row r="29" spans="3:3" x14ac:dyDescent="0.3">
      <c r="C29" s="2"/>
    </row>
    <row r="30" spans="3:3" x14ac:dyDescent="0.3">
      <c r="C30" s="2"/>
    </row>
  </sheetData>
  <mergeCells count="3">
    <mergeCell ref="A2:D2"/>
    <mergeCell ref="A3:D3"/>
    <mergeCell ref="A14:D14"/>
  </mergeCells>
  <phoneticPr fontId="9" type="noConversion"/>
  <printOptions horizontalCentered="1"/>
  <pageMargins left="0.19685039370078741" right="0.19685039370078741" top="0.6692913385826772" bottom="0.23622047244094491" header="0.55118110236220474" footer="0.31496062992125984"/>
  <pageSetup paperSize="9" scale="80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2"/>
  <sheetViews>
    <sheetView workbookViewId="0">
      <pane xSplit="15030" topLeftCell="H1"/>
      <selection activeCell="B22" sqref="B22"/>
      <selection pane="topRight" activeCell="H9" sqref="H9"/>
    </sheetView>
  </sheetViews>
  <sheetFormatPr defaultColWidth="9.140625" defaultRowHeight="15" x14ac:dyDescent="0.25"/>
  <cols>
    <col min="1" max="1" width="9.28515625" style="18" bestFit="1" customWidth="1"/>
    <col min="2" max="2" width="58.42578125" style="18" bestFit="1" customWidth="1"/>
    <col min="3" max="3" width="9.140625" style="18"/>
    <col min="4" max="4" width="9.28515625" style="18" bestFit="1" customWidth="1"/>
    <col min="5" max="5" width="18.28515625" style="18" bestFit="1" customWidth="1"/>
    <col min="6" max="6" width="19.7109375" style="18" bestFit="1" customWidth="1"/>
    <col min="7" max="7" width="18.28515625" style="18" bestFit="1" customWidth="1"/>
    <col min="8" max="16384" width="9.140625" style="18"/>
  </cols>
  <sheetData>
    <row r="1" spans="1:7" s="8" customFormat="1" ht="18.75" x14ac:dyDescent="0.3">
      <c r="C1" s="9"/>
      <c r="D1" s="9"/>
      <c r="E1" s="9"/>
      <c r="F1" s="10" t="e">
        <f>F2+F17+#REF!+'DM MUA SAM'!F32+#REF!+#REF!</f>
        <v>#REF!</v>
      </c>
      <c r="G1" s="11"/>
    </row>
    <row r="2" spans="1:7" s="8" customFormat="1" ht="18.75" x14ac:dyDescent="0.3">
      <c r="A2" s="9" t="s">
        <v>17</v>
      </c>
      <c r="B2" s="9" t="s">
        <v>18</v>
      </c>
      <c r="C2" s="9"/>
      <c r="D2" s="9"/>
      <c r="E2" s="9"/>
      <c r="F2" s="12">
        <f>SUM(F3:F16)</f>
        <v>5219000000</v>
      </c>
      <c r="G2" s="11">
        <f>F2+F17</f>
        <v>8796000000</v>
      </c>
    </row>
    <row r="3" spans="1:7" s="8" customFormat="1" ht="18.75" x14ac:dyDescent="0.3">
      <c r="A3" s="13">
        <v>1</v>
      </c>
      <c r="B3" s="14" t="s">
        <v>1</v>
      </c>
      <c r="C3" s="14" t="s">
        <v>2</v>
      </c>
      <c r="D3" s="15">
        <v>15</v>
      </c>
      <c r="E3" s="15">
        <v>15000000</v>
      </c>
      <c r="F3" s="15">
        <f t="shared" ref="F3:F15" si="0">D3*E3</f>
        <v>225000000</v>
      </c>
    </row>
    <row r="4" spans="1:7" s="8" customFormat="1" ht="18.75" x14ac:dyDescent="0.3">
      <c r="A4" s="13">
        <v>2</v>
      </c>
      <c r="B4" s="14" t="s">
        <v>3</v>
      </c>
      <c r="C4" s="14" t="s">
        <v>4</v>
      </c>
      <c r="D4" s="15">
        <v>89</v>
      </c>
      <c r="E4" s="15">
        <v>15000000</v>
      </c>
      <c r="F4" s="15">
        <f t="shared" si="0"/>
        <v>1335000000</v>
      </c>
    </row>
    <row r="5" spans="1:7" s="8" customFormat="1" ht="18.75" x14ac:dyDescent="0.3">
      <c r="A5" s="13">
        <v>3</v>
      </c>
      <c r="B5" s="14" t="s">
        <v>5</v>
      </c>
      <c r="C5" s="14" t="s">
        <v>2</v>
      </c>
      <c r="D5" s="15">
        <v>74</v>
      </c>
      <c r="E5" s="15">
        <v>4500000</v>
      </c>
      <c r="F5" s="15">
        <f t="shared" si="0"/>
        <v>333000000</v>
      </c>
    </row>
    <row r="6" spans="1:7" s="8" customFormat="1" ht="18.75" x14ac:dyDescent="0.3">
      <c r="A6" s="13">
        <v>4</v>
      </c>
      <c r="B6" s="14" t="s">
        <v>7</v>
      </c>
      <c r="C6" s="14" t="s">
        <v>2</v>
      </c>
      <c r="D6" s="15">
        <v>5</v>
      </c>
      <c r="E6" s="15">
        <v>60000000</v>
      </c>
      <c r="F6" s="15">
        <f t="shared" si="0"/>
        <v>300000000</v>
      </c>
    </row>
    <row r="7" spans="1:7" s="8" customFormat="1" ht="18.75" x14ac:dyDescent="0.3">
      <c r="A7" s="13">
        <v>5</v>
      </c>
      <c r="B7" s="14" t="s">
        <v>8</v>
      </c>
      <c r="C7" s="14" t="s">
        <v>2</v>
      </c>
      <c r="D7" s="15">
        <v>51</v>
      </c>
      <c r="E7" s="15">
        <v>17000000</v>
      </c>
      <c r="F7" s="15">
        <f t="shared" si="0"/>
        <v>867000000</v>
      </c>
    </row>
    <row r="8" spans="1:7" s="8" customFormat="1" ht="18.75" x14ac:dyDescent="0.3">
      <c r="A8" s="13">
        <v>6</v>
      </c>
      <c r="B8" s="14" t="s">
        <v>9</v>
      </c>
      <c r="C8" s="14" t="s">
        <v>2</v>
      </c>
      <c r="D8" s="15">
        <v>57</v>
      </c>
      <c r="E8" s="15">
        <v>7000000</v>
      </c>
      <c r="F8" s="15">
        <f t="shared" si="0"/>
        <v>399000000</v>
      </c>
    </row>
    <row r="9" spans="1:7" s="8" customFormat="1" ht="18.75" x14ac:dyDescent="0.3">
      <c r="A9" s="13">
        <v>7</v>
      </c>
      <c r="B9" s="14" t="s">
        <v>10</v>
      </c>
      <c r="C9" s="14" t="s">
        <v>6</v>
      </c>
      <c r="D9" s="14">
        <v>142</v>
      </c>
      <c r="E9" s="15">
        <v>6000000</v>
      </c>
      <c r="F9" s="15">
        <f t="shared" si="0"/>
        <v>852000000</v>
      </c>
    </row>
    <row r="10" spans="1:7" s="8" customFormat="1" ht="18.75" x14ac:dyDescent="0.3">
      <c r="A10" s="13">
        <v>8</v>
      </c>
      <c r="B10" s="14" t="s">
        <v>11</v>
      </c>
      <c r="C10" s="14" t="s">
        <v>6</v>
      </c>
      <c r="D10" s="15">
        <v>4</v>
      </c>
      <c r="E10" s="15">
        <v>50000000</v>
      </c>
      <c r="F10" s="15">
        <f t="shared" si="0"/>
        <v>200000000</v>
      </c>
    </row>
    <row r="11" spans="1:7" s="8" customFormat="1" ht="18.75" x14ac:dyDescent="0.3">
      <c r="A11" s="13">
        <v>9</v>
      </c>
      <c r="B11" s="14" t="s">
        <v>12</v>
      </c>
      <c r="C11" s="14" t="s">
        <v>6</v>
      </c>
      <c r="D11" s="15">
        <v>9</v>
      </c>
      <c r="E11" s="15">
        <v>5000000</v>
      </c>
      <c r="F11" s="15">
        <f t="shared" si="0"/>
        <v>45000000</v>
      </c>
    </row>
    <row r="12" spans="1:7" s="8" customFormat="1" ht="18.75" x14ac:dyDescent="0.3">
      <c r="A12" s="13">
        <v>10</v>
      </c>
      <c r="B12" s="14" t="s">
        <v>13</v>
      </c>
      <c r="C12" s="14" t="s">
        <v>6</v>
      </c>
      <c r="D12" s="15">
        <v>3</v>
      </c>
      <c r="E12" s="15">
        <v>10000000</v>
      </c>
      <c r="F12" s="15">
        <f t="shared" si="0"/>
        <v>30000000</v>
      </c>
    </row>
    <row r="13" spans="1:7" s="8" customFormat="1" ht="18.75" x14ac:dyDescent="0.3">
      <c r="A13" s="13">
        <v>11</v>
      </c>
      <c r="B13" s="14" t="s">
        <v>14</v>
      </c>
      <c r="C13" s="14" t="s">
        <v>2</v>
      </c>
      <c r="D13" s="15">
        <v>4</v>
      </c>
      <c r="E13" s="15">
        <v>7000000</v>
      </c>
      <c r="F13" s="15">
        <f t="shared" si="0"/>
        <v>28000000</v>
      </c>
    </row>
    <row r="14" spans="1:7" s="8" customFormat="1" ht="18.75" x14ac:dyDescent="0.3">
      <c r="A14" s="13">
        <v>12</v>
      </c>
      <c r="B14" s="14" t="s">
        <v>15</v>
      </c>
      <c r="C14" s="14"/>
      <c r="D14" s="15">
        <v>1</v>
      </c>
      <c r="E14" s="15">
        <v>100000000</v>
      </c>
      <c r="F14" s="15">
        <f t="shared" si="0"/>
        <v>100000000</v>
      </c>
    </row>
    <row r="15" spans="1:7" s="8" customFormat="1" ht="18.75" x14ac:dyDescent="0.3">
      <c r="A15" s="13">
        <v>13</v>
      </c>
      <c r="B15" s="14" t="s">
        <v>16</v>
      </c>
      <c r="C15" s="14" t="s">
        <v>2</v>
      </c>
      <c r="D15" s="15">
        <v>1</v>
      </c>
      <c r="E15" s="15">
        <v>5000000</v>
      </c>
      <c r="F15" s="15">
        <f t="shared" si="0"/>
        <v>5000000</v>
      </c>
    </row>
    <row r="16" spans="1:7" s="8" customFormat="1" ht="18.75" x14ac:dyDescent="0.3">
      <c r="A16" s="13">
        <v>14</v>
      </c>
      <c r="B16" s="14" t="s">
        <v>19</v>
      </c>
      <c r="C16" s="14"/>
      <c r="D16" s="15"/>
      <c r="E16" s="15"/>
      <c r="F16" s="15">
        <v>500000000</v>
      </c>
    </row>
    <row r="17" spans="1:6" s="16" customFormat="1" ht="18.75" x14ac:dyDescent="0.3">
      <c r="A17" s="9" t="s">
        <v>20</v>
      </c>
      <c r="B17" s="9" t="s">
        <v>21</v>
      </c>
      <c r="C17" s="9"/>
      <c r="D17" s="10"/>
      <c r="E17" s="10"/>
      <c r="F17" s="10">
        <f>SUM(F18:F31)</f>
        <v>3577000000</v>
      </c>
    </row>
    <row r="18" spans="1:6" s="8" customFormat="1" ht="18.75" x14ac:dyDescent="0.3">
      <c r="A18" s="13">
        <v>1</v>
      </c>
      <c r="B18" s="14" t="s">
        <v>22</v>
      </c>
      <c r="C18" s="14" t="s">
        <v>6</v>
      </c>
      <c r="D18" s="15">
        <v>1</v>
      </c>
      <c r="E18" s="15">
        <v>1500000000</v>
      </c>
      <c r="F18" s="15">
        <f t="shared" ref="F18:F31" si="1">D18*E18</f>
        <v>1500000000</v>
      </c>
    </row>
    <row r="19" spans="1:6" s="8" customFormat="1" ht="18.75" x14ac:dyDescent="0.3">
      <c r="A19" s="13">
        <v>2</v>
      </c>
      <c r="B19" s="14" t="s">
        <v>23</v>
      </c>
      <c r="C19" s="14" t="s">
        <v>2</v>
      </c>
      <c r="D19" s="15">
        <v>2</v>
      </c>
      <c r="E19" s="15">
        <v>300000000</v>
      </c>
      <c r="F19" s="15">
        <f t="shared" si="1"/>
        <v>600000000</v>
      </c>
    </row>
    <row r="20" spans="1:6" s="8" customFormat="1" ht="18.75" x14ac:dyDescent="0.3">
      <c r="A20" s="13">
        <v>3</v>
      </c>
      <c r="B20" s="14" t="s">
        <v>24</v>
      </c>
      <c r="C20" s="14" t="s">
        <v>2</v>
      </c>
      <c r="D20" s="15">
        <v>2</v>
      </c>
      <c r="E20" s="15">
        <v>20000000</v>
      </c>
      <c r="F20" s="15">
        <f t="shared" si="1"/>
        <v>40000000</v>
      </c>
    </row>
    <row r="21" spans="1:6" s="8" customFormat="1" ht="18.75" x14ac:dyDescent="0.3">
      <c r="A21" s="13">
        <v>4</v>
      </c>
      <c r="B21" s="14" t="s">
        <v>1</v>
      </c>
      <c r="C21" s="14" t="s">
        <v>2</v>
      </c>
      <c r="D21" s="15">
        <v>32</v>
      </c>
      <c r="E21" s="15">
        <v>15000000</v>
      </c>
      <c r="F21" s="15">
        <f t="shared" si="1"/>
        <v>480000000</v>
      </c>
    </row>
    <row r="22" spans="1:6" s="8" customFormat="1" ht="18.75" x14ac:dyDescent="0.3">
      <c r="A22" s="13">
        <v>5</v>
      </c>
      <c r="B22" s="14" t="s">
        <v>3</v>
      </c>
      <c r="C22" s="14" t="s">
        <v>6</v>
      </c>
      <c r="D22" s="15">
        <v>8</v>
      </c>
      <c r="E22" s="15">
        <v>15000000</v>
      </c>
      <c r="F22" s="15">
        <f t="shared" si="1"/>
        <v>120000000</v>
      </c>
    </row>
    <row r="23" spans="1:6" s="8" customFormat="1" ht="18.75" x14ac:dyDescent="0.3">
      <c r="A23" s="13">
        <v>6</v>
      </c>
      <c r="B23" s="14" t="s">
        <v>5</v>
      </c>
      <c r="C23" s="14" t="s">
        <v>2</v>
      </c>
      <c r="D23" s="15">
        <v>24</v>
      </c>
      <c r="E23" s="15">
        <v>4500000</v>
      </c>
      <c r="F23" s="15">
        <f t="shared" si="1"/>
        <v>108000000</v>
      </c>
    </row>
    <row r="24" spans="1:6" s="8" customFormat="1" ht="18.75" x14ac:dyDescent="0.3">
      <c r="A24" s="13">
        <v>7</v>
      </c>
      <c r="B24" s="14" t="s">
        <v>7</v>
      </c>
      <c r="C24" s="14" t="s">
        <v>2</v>
      </c>
      <c r="D24" s="15">
        <v>1</v>
      </c>
      <c r="E24" s="15">
        <v>60000000</v>
      </c>
      <c r="F24" s="15">
        <f t="shared" si="1"/>
        <v>60000000</v>
      </c>
    </row>
    <row r="25" spans="1:6" s="8" customFormat="1" ht="18.75" x14ac:dyDescent="0.3">
      <c r="A25" s="13">
        <v>8</v>
      </c>
      <c r="B25" s="14" t="s">
        <v>8</v>
      </c>
      <c r="C25" s="14" t="s">
        <v>2</v>
      </c>
      <c r="D25" s="15">
        <v>2</v>
      </c>
      <c r="E25" s="15">
        <v>7000000</v>
      </c>
      <c r="F25" s="15">
        <f t="shared" si="1"/>
        <v>14000000</v>
      </c>
    </row>
    <row r="26" spans="1:6" s="8" customFormat="1" ht="18.75" x14ac:dyDescent="0.3">
      <c r="A26" s="13">
        <v>9</v>
      </c>
      <c r="B26" s="14" t="s">
        <v>9</v>
      </c>
      <c r="C26" s="14" t="s">
        <v>2</v>
      </c>
      <c r="D26" s="15">
        <v>50</v>
      </c>
      <c r="E26" s="15">
        <v>6000000</v>
      </c>
      <c r="F26" s="15">
        <f t="shared" si="1"/>
        <v>300000000</v>
      </c>
    </row>
    <row r="27" spans="1:6" s="8" customFormat="1" ht="18.75" x14ac:dyDescent="0.3">
      <c r="A27" s="13">
        <v>10</v>
      </c>
      <c r="B27" s="14" t="s">
        <v>10</v>
      </c>
      <c r="C27" s="14" t="s">
        <v>6</v>
      </c>
      <c r="D27" s="15">
        <v>1</v>
      </c>
      <c r="E27" s="15">
        <v>5000000</v>
      </c>
      <c r="F27" s="15">
        <f t="shared" si="1"/>
        <v>5000000</v>
      </c>
    </row>
    <row r="28" spans="1:6" s="8" customFormat="1" ht="18.75" x14ac:dyDescent="0.3">
      <c r="A28" s="13">
        <v>11</v>
      </c>
      <c r="B28" s="14" t="s">
        <v>25</v>
      </c>
      <c r="C28" s="14" t="s">
        <v>2</v>
      </c>
      <c r="D28" s="15">
        <v>1</v>
      </c>
      <c r="E28" s="15">
        <v>20000000</v>
      </c>
      <c r="F28" s="15">
        <f t="shared" si="1"/>
        <v>20000000</v>
      </c>
    </row>
    <row r="29" spans="1:6" s="8" customFormat="1" ht="18.75" x14ac:dyDescent="0.3">
      <c r="A29" s="13">
        <v>12</v>
      </c>
      <c r="B29" s="17" t="s">
        <v>26</v>
      </c>
      <c r="C29" s="14" t="s">
        <v>2</v>
      </c>
      <c r="D29" s="15">
        <v>5</v>
      </c>
      <c r="E29" s="15">
        <v>4000000</v>
      </c>
      <c r="F29" s="15">
        <f t="shared" si="1"/>
        <v>20000000</v>
      </c>
    </row>
    <row r="30" spans="1:6" s="8" customFormat="1" ht="18.75" x14ac:dyDescent="0.3">
      <c r="A30" s="13">
        <v>13</v>
      </c>
      <c r="B30" s="14" t="s">
        <v>27</v>
      </c>
      <c r="C30" s="14" t="s">
        <v>2</v>
      </c>
      <c r="D30" s="15">
        <v>1</v>
      </c>
      <c r="E30" s="15">
        <v>10000000</v>
      </c>
      <c r="F30" s="15">
        <f t="shared" si="1"/>
        <v>10000000</v>
      </c>
    </row>
    <row r="31" spans="1:6" s="8" customFormat="1" ht="18.75" x14ac:dyDescent="0.3">
      <c r="A31" s="13">
        <v>14</v>
      </c>
      <c r="B31" s="14" t="s">
        <v>28</v>
      </c>
      <c r="C31" s="14" t="s">
        <v>2</v>
      </c>
      <c r="D31" s="15">
        <v>1</v>
      </c>
      <c r="E31" s="15">
        <v>300000000</v>
      </c>
      <c r="F31" s="15">
        <f t="shared" si="1"/>
        <v>300000000</v>
      </c>
    </row>
    <row r="32" spans="1:6" s="16" customFormat="1" ht="18.75" x14ac:dyDescent="0.3">
      <c r="A32" s="9" t="s">
        <v>29</v>
      </c>
      <c r="B32" s="9" t="s">
        <v>30</v>
      </c>
      <c r="C32" s="9"/>
      <c r="D32" s="10"/>
      <c r="E32" s="10"/>
      <c r="F3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topLeftCell="A13" workbookViewId="0">
      <selection activeCell="A7" sqref="A7:A12"/>
    </sheetView>
  </sheetViews>
  <sheetFormatPr defaultColWidth="8.85546875" defaultRowHeight="18.75" x14ac:dyDescent="0.3"/>
  <cols>
    <col min="1" max="1" width="9" style="21" bestFit="1" customWidth="1"/>
    <col min="2" max="2" width="74.42578125" style="1" customWidth="1"/>
    <col min="3" max="3" width="22.7109375" style="1" customWidth="1"/>
    <col min="4" max="4" width="23.7109375" style="22" customWidth="1"/>
    <col min="5" max="5" width="8.85546875" style="1"/>
    <col min="6" max="6" width="21.28515625" style="1" bestFit="1" customWidth="1"/>
    <col min="7" max="16384" width="8.85546875" style="1"/>
  </cols>
  <sheetData>
    <row r="1" spans="1:6" ht="19.5" x14ac:dyDescent="0.35">
      <c r="A1" s="4"/>
      <c r="B1" s="4"/>
      <c r="C1" s="4"/>
      <c r="D1" s="44" t="s">
        <v>72</v>
      </c>
    </row>
    <row r="2" spans="1:6" x14ac:dyDescent="0.3">
      <c r="A2" s="47" t="s">
        <v>34</v>
      </c>
      <c r="B2" s="47"/>
      <c r="C2" s="47"/>
      <c r="D2" s="47"/>
    </row>
    <row r="3" spans="1:6" x14ac:dyDescent="0.3">
      <c r="A3" s="49" t="str">
        <f>'Thu vuot Tien SDD'!A3:D3</f>
        <v>(Đính kèm Báo cáo số:          /BC-UBND ngày       tháng      năm 2025 của UBND huyện Phụng Hiệp)</v>
      </c>
      <c r="B3" s="49"/>
      <c r="C3" s="49"/>
      <c r="D3" s="49"/>
    </row>
    <row r="4" spans="1:6" x14ac:dyDescent="0.3">
      <c r="B4" s="27"/>
      <c r="C4" s="27"/>
      <c r="D4" s="28" t="s">
        <v>46</v>
      </c>
    </row>
    <row r="5" spans="1:6" ht="24.95" customHeight="1" x14ac:dyDescent="0.3">
      <c r="A5" s="6" t="s">
        <v>0</v>
      </c>
      <c r="B5" s="6" t="s">
        <v>36</v>
      </c>
      <c r="C5" s="6" t="s">
        <v>37</v>
      </c>
      <c r="D5" s="5" t="s">
        <v>39</v>
      </c>
    </row>
    <row r="6" spans="1:6" ht="24.95" customHeight="1" x14ac:dyDescent="0.3">
      <c r="A6" s="6" t="s">
        <v>17</v>
      </c>
      <c r="B6" s="39" t="s">
        <v>78</v>
      </c>
      <c r="C6" s="43">
        <f>SUM(C7:C12)</f>
        <v>1934189600</v>
      </c>
      <c r="D6" s="5"/>
    </row>
    <row r="7" spans="1:6" ht="24.95" customHeight="1" x14ac:dyDescent="0.3">
      <c r="A7" s="29">
        <v>1</v>
      </c>
      <c r="B7" s="30" t="s">
        <v>47</v>
      </c>
      <c r="C7" s="31">
        <v>618500000</v>
      </c>
      <c r="D7" s="23"/>
    </row>
    <row r="8" spans="1:6" ht="24.95" customHeight="1" x14ac:dyDescent="0.3">
      <c r="A8" s="29">
        <v>2</v>
      </c>
      <c r="B8" s="30" t="s">
        <v>48</v>
      </c>
      <c r="C8" s="31">
        <v>2830000</v>
      </c>
      <c r="D8" s="23"/>
      <c r="F8" s="3"/>
    </row>
    <row r="9" spans="1:6" ht="24.95" customHeight="1" x14ac:dyDescent="0.3">
      <c r="A9" s="29">
        <v>3</v>
      </c>
      <c r="B9" s="30" t="s">
        <v>49</v>
      </c>
      <c r="C9" s="31">
        <v>448600000</v>
      </c>
      <c r="D9" s="23"/>
      <c r="F9" s="3"/>
    </row>
    <row r="10" spans="1:6" ht="24.95" customHeight="1" x14ac:dyDescent="0.3">
      <c r="A10" s="29">
        <v>4</v>
      </c>
      <c r="B10" s="30" t="s">
        <v>50</v>
      </c>
      <c r="C10" s="31">
        <v>41120000</v>
      </c>
      <c r="D10" s="23"/>
      <c r="F10" s="3"/>
    </row>
    <row r="11" spans="1:6" ht="24.95" customHeight="1" x14ac:dyDescent="0.3">
      <c r="A11" s="29">
        <v>5</v>
      </c>
      <c r="B11" s="30" t="s">
        <v>51</v>
      </c>
      <c r="C11" s="31">
        <v>278920000</v>
      </c>
      <c r="D11" s="23"/>
    </row>
    <row r="12" spans="1:6" ht="34.9" customHeight="1" x14ac:dyDescent="0.3">
      <c r="A12" s="29">
        <v>6</v>
      </c>
      <c r="B12" s="34" t="s">
        <v>53</v>
      </c>
      <c r="C12" s="31">
        <v>544219600</v>
      </c>
      <c r="D12" s="23"/>
    </row>
    <row r="13" spans="1:6" s="4" customFormat="1" ht="24.95" customHeight="1" x14ac:dyDescent="0.3">
      <c r="A13" s="40" t="s">
        <v>20</v>
      </c>
      <c r="B13" s="20" t="s">
        <v>66</v>
      </c>
      <c r="C13" s="41">
        <f>SUM(C14:C19)</f>
        <v>53063411661</v>
      </c>
      <c r="D13" s="5"/>
    </row>
    <row r="14" spans="1:6" ht="24.95" customHeight="1" x14ac:dyDescent="0.3">
      <c r="A14" s="29" t="s">
        <v>40</v>
      </c>
      <c r="B14" s="30" t="s">
        <v>67</v>
      </c>
      <c r="C14" s="31">
        <f>2000000000+1000000000+1426020000+1080081000</f>
        <v>5506101000</v>
      </c>
      <c r="D14" s="23"/>
    </row>
    <row r="15" spans="1:6" ht="38.450000000000003" customHeight="1" x14ac:dyDescent="0.3">
      <c r="A15" s="29" t="s">
        <v>44</v>
      </c>
      <c r="B15" s="30" t="s">
        <v>32</v>
      </c>
      <c r="C15" s="31">
        <f>2442279000+5103447000+1200000000</f>
        <v>8745726000</v>
      </c>
      <c r="D15" s="36" t="s">
        <v>62</v>
      </c>
    </row>
    <row r="16" spans="1:6" ht="24.95" customHeight="1" x14ac:dyDescent="0.3">
      <c r="A16" s="29" t="s">
        <v>41</v>
      </c>
      <c r="B16" s="30" t="s">
        <v>38</v>
      </c>
      <c r="C16" s="31">
        <f>589899000+1206956246+174656230+808892000+37998000+99009500+13315500+13838500+178983500+13761000+920568000+931859000+430248000+431445000+431218000+431176000+417565000+1000000000+100000000</f>
        <v>8231388476</v>
      </c>
      <c r="D16" s="23"/>
      <c r="F16" s="3"/>
    </row>
    <row r="17" spans="1:6" ht="24.95" customHeight="1" x14ac:dyDescent="0.3">
      <c r="A17" s="29" t="s">
        <v>42</v>
      </c>
      <c r="B17" s="34" t="s">
        <v>68</v>
      </c>
      <c r="C17" s="31">
        <f>3013428000+481423000+52504000+486401000+287000000+2281003000+5889000000+6637000000+230320000-3472000+1238995000</f>
        <v>20593602000</v>
      </c>
      <c r="D17" s="23"/>
    </row>
    <row r="18" spans="1:6" ht="24.6" customHeight="1" x14ac:dyDescent="0.3">
      <c r="A18" s="29" t="s">
        <v>43</v>
      </c>
      <c r="B18" s="32" t="s">
        <v>69</v>
      </c>
      <c r="C18" s="33">
        <v>2455652119</v>
      </c>
      <c r="D18" s="36"/>
    </row>
    <row r="19" spans="1:6" ht="24.6" customHeight="1" x14ac:dyDescent="0.3">
      <c r="A19" s="29" t="s">
        <v>45</v>
      </c>
      <c r="B19" s="32" t="s">
        <v>70</v>
      </c>
      <c r="C19" s="33">
        <f>426741616+133488250+6970712200</f>
        <v>7530942066</v>
      </c>
      <c r="D19" s="36"/>
    </row>
    <row r="20" spans="1:6" s="4" customFormat="1" ht="24.95" customHeight="1" x14ac:dyDescent="0.3">
      <c r="A20" s="40" t="s">
        <v>64</v>
      </c>
      <c r="B20" s="42" t="s">
        <v>65</v>
      </c>
      <c r="C20" s="41">
        <f>C21</f>
        <v>1838000</v>
      </c>
      <c r="D20" s="5"/>
    </row>
    <row r="21" spans="1:6" ht="24.6" customHeight="1" x14ac:dyDescent="0.3">
      <c r="A21" s="29" t="s">
        <v>40</v>
      </c>
      <c r="B21" s="35" t="s">
        <v>52</v>
      </c>
      <c r="C21" s="31">
        <v>1838000</v>
      </c>
      <c r="D21" s="36"/>
    </row>
    <row r="22" spans="1:6" s="4" customFormat="1" ht="24.95" customHeight="1" x14ac:dyDescent="0.3">
      <c r="A22" s="6"/>
      <c r="B22" s="5" t="s">
        <v>33</v>
      </c>
      <c r="C22" s="24">
        <f>C6+C13+C20</f>
        <v>54999439261</v>
      </c>
      <c r="D22" s="5"/>
      <c r="F22" s="26"/>
    </row>
    <row r="23" spans="1:6" x14ac:dyDescent="0.3">
      <c r="C23" s="3"/>
    </row>
    <row r="24" spans="1:6" x14ac:dyDescent="0.3">
      <c r="A24" s="51" t="s">
        <v>63</v>
      </c>
      <c r="B24" s="51"/>
      <c r="C24" s="51"/>
      <c r="D24" s="51"/>
    </row>
    <row r="26" spans="1:6" x14ac:dyDescent="0.3">
      <c r="C26" s="3"/>
      <c r="F26" s="3"/>
    </row>
    <row r="27" spans="1:6" x14ac:dyDescent="0.3">
      <c r="C27" s="3"/>
    </row>
  </sheetData>
  <mergeCells count="3">
    <mergeCell ref="A24:D24"/>
    <mergeCell ref="A2:D2"/>
    <mergeCell ref="A3:D3"/>
  </mergeCells>
  <phoneticPr fontId="9" type="noConversion"/>
  <printOptions horizontalCentered="1"/>
  <pageMargins left="0.19685039370078741" right="0.19685039370078741" top="0.55118110236220474" bottom="0.23622047244094491" header="0.47244094488188981" footer="0.31496062992125984"/>
  <pageSetup paperSize="9" scale="75" orientation="portrait" verticalDpi="0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F13"/>
  <sheetViews>
    <sheetView tabSelected="1" workbookViewId="0">
      <selection activeCell="B1" sqref="B1"/>
    </sheetView>
  </sheetViews>
  <sheetFormatPr defaultColWidth="8.85546875" defaultRowHeight="18.75" x14ac:dyDescent="0.3"/>
  <cols>
    <col min="1" max="1" width="9" style="21" bestFit="1" customWidth="1"/>
    <col min="2" max="2" width="61.7109375" style="1" customWidth="1"/>
    <col min="3" max="3" width="22.7109375" style="1" customWidth="1"/>
    <col min="4" max="4" width="23.7109375" style="22" customWidth="1"/>
    <col min="5" max="5" width="8.85546875" style="1"/>
    <col min="6" max="6" width="21.28515625" style="1" bestFit="1" customWidth="1"/>
    <col min="7" max="16384" width="8.85546875" style="1"/>
  </cols>
  <sheetData>
    <row r="1" spans="1:6" ht="19.5" x14ac:dyDescent="0.35">
      <c r="A1" s="4"/>
      <c r="B1" s="4"/>
      <c r="C1" s="4"/>
      <c r="D1" s="44" t="s">
        <v>73</v>
      </c>
    </row>
    <row r="2" spans="1:6" x14ac:dyDescent="0.3">
      <c r="A2" s="47" t="s">
        <v>57</v>
      </c>
      <c r="B2" s="47"/>
      <c r="C2" s="47"/>
      <c r="D2" s="47"/>
    </row>
    <row r="3" spans="1:6" x14ac:dyDescent="0.3">
      <c r="A3" s="49" t="str">
        <f>'Thu vuot Tien SDD'!A3:D3</f>
        <v>(Đính kèm Báo cáo số:          /BC-UBND ngày       tháng      năm 2025 của UBND huyện Phụng Hiệp)</v>
      </c>
      <c r="B3" s="49"/>
      <c r="C3" s="49"/>
      <c r="D3" s="49"/>
    </row>
    <row r="4" spans="1:6" x14ac:dyDescent="0.3">
      <c r="B4" s="27"/>
      <c r="C4" s="27"/>
      <c r="D4" s="28" t="s">
        <v>46</v>
      </c>
    </row>
    <row r="5" spans="1:6" ht="45.6" customHeight="1" x14ac:dyDescent="0.3">
      <c r="A5" s="6" t="s">
        <v>0</v>
      </c>
      <c r="B5" s="6" t="s">
        <v>36</v>
      </c>
      <c r="C5" s="6" t="s">
        <v>37</v>
      </c>
      <c r="D5" s="5" t="s">
        <v>39</v>
      </c>
    </row>
    <row r="6" spans="1:6" ht="45.6" customHeight="1" x14ac:dyDescent="0.3">
      <c r="A6" s="37" t="s">
        <v>40</v>
      </c>
      <c r="B6" s="45" t="s">
        <v>74</v>
      </c>
      <c r="C6" s="31">
        <v>1888749000</v>
      </c>
      <c r="D6" s="23"/>
    </row>
    <row r="7" spans="1:6" s="4" customFormat="1" ht="45.6" customHeight="1" x14ac:dyDescent="0.3">
      <c r="A7" s="6"/>
      <c r="B7" s="5" t="s">
        <v>33</v>
      </c>
      <c r="C7" s="24">
        <f>C6</f>
        <v>1888749000</v>
      </c>
      <c r="D7" s="5"/>
      <c r="F7" s="26"/>
    </row>
    <row r="8" spans="1:6" x14ac:dyDescent="0.3">
      <c r="C8" s="3"/>
    </row>
    <row r="9" spans="1:6" x14ac:dyDescent="0.3">
      <c r="A9" s="51" t="s">
        <v>61</v>
      </c>
      <c r="B9" s="51"/>
      <c r="C9" s="51"/>
      <c r="D9" s="51"/>
    </row>
    <row r="11" spans="1:6" x14ac:dyDescent="0.3">
      <c r="F11" s="3"/>
    </row>
    <row r="13" spans="1:6" x14ac:dyDescent="0.3">
      <c r="D13" s="38"/>
    </row>
  </sheetData>
  <mergeCells count="3">
    <mergeCell ref="A2:D2"/>
    <mergeCell ref="A3:D3"/>
    <mergeCell ref="A9:D9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Thu vuot Tien SDD</vt:lpstr>
      <vt:lpstr>DM MUA SAM</vt:lpstr>
      <vt:lpstr>PL CN con NV chi</vt:lpstr>
      <vt:lpstr>Tiet kiem 5%</vt:lpstr>
      <vt:lpstr>'PL CN con NV chi'!Print_Titles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ĐÀM LIỆT</dc:creator>
  <cp:lastModifiedBy>Admin</cp:lastModifiedBy>
  <cp:lastPrinted>2025-04-10T10:34:13Z</cp:lastPrinted>
  <dcterms:created xsi:type="dcterms:W3CDTF">2023-03-14T06:34:09Z</dcterms:created>
  <dcterms:modified xsi:type="dcterms:W3CDTF">2025-04-10T10:34:28Z</dcterms:modified>
</cp:coreProperties>
</file>